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Calculadora" sheetId="2" state="visible" r:id="rId4"/>
    <sheet name="Escenarios" sheetId="3" state="visible" r:id="rId5"/>
    <sheet name="Siguiente pas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<sst xmlns="http://schemas.openxmlformats.org/spreadsheetml/2006/main" count="72" uniqueCount="66">
  <si>
    <t xml:space="preserve">Calculadora de presupuesto de publicidad para pymes</t>
  </si>
  <si>
    <t xml:space="preserve">Acompaña al artículo «Publicidad online para pequeñas empresas: qué funciona de verdad» (auvenico.es).</t>
  </si>
  <si>
    <t xml:space="preserve">Auve Nico · auvenico.es · Recurso gratuito del blog</t>
  </si>
  <si>
    <t xml:space="preserve">Rellena las celdas verdes de la pestaña Calculadora: presupuesto, coste por clic, conversión de la web, tasa de cierre y margen por cliente. El resto se calcula.</t>
  </si>
  <si>
    <t xml:space="preserve">La pestaña Escenarios repite la cuenta con un clic más caro y otro más barato, para que veas el margen de error.</t>
  </si>
  <si>
    <t xml:space="preserve">Referencias usadas en los ejemplos:</t>
  </si>
  <si>
    <t xml:space="preserve">Coste por clic de 0,41 a 0,49 € (media 0,46 €): campaña real de Google Ads de Inventos Eureka, enero-junio de 2025, 12 € al día, gestionada por Nico (auvenico.es/caso-inventos-eureka).</t>
  </si>
  <si>
    <t xml:space="preserve">5,42 $ de coste medio por clic en la red de búsqueda en EE. UU.: WordStream, Google Ads benchmarks 2026.</t>
  </si>
  <si>
    <t xml:space="preserve">Antes de pagar por tráfico: la checklist «Destino listo» (PDF) del mismo artículo.</t>
  </si>
  <si>
    <t xml:space="preserve">Cuatro números tuyos y te dice cuánto te cuesta un contacto, un cliente y si la campaña se sostiene.</t>
  </si>
  <si>
    <t xml:space="preserve">Dato</t>
  </si>
  <si>
    <t xml:space="preserve">Tu número</t>
  </si>
  <si>
    <t xml:space="preserve">Cómo rellenarlo</t>
  </si>
  <si>
    <t xml:space="preserve">Presupuesto mensual (€)</t>
  </si>
  <si>
    <t xml:space="preserve">Lo que puedes sostener tres meses seguidos. Menos de eso, no entres todavía.</t>
  </si>
  <si>
    <t xml:space="preserve">Coste por clic estimado (€)</t>
  </si>
  <si>
    <t xml:space="preserve">Referencia: 0,46 € en una campaña real de servicios en España gestionada por Nico (Inventos Eureka, 2025); 5,42 $ de media en búsqueda en EE. UU. (WordStream, 2026).</t>
  </si>
  <si>
    <t xml:space="preserve">Conversión de la web a contacto (%)</t>
  </si>
  <si>
    <t xml:space="preserve">Contactos entre visitas. Entre el 2 % y el 3 % es habitual en una web de servicios que funciona.</t>
  </si>
  <si>
    <t xml:space="preserve">Tasa de cierre (%)</t>
  </si>
  <si>
    <t xml:space="preserve">De cada tres contactos, cuántos acaban siendo clientes. Si no lo sabes, empieza con uno de cada tres.</t>
  </si>
  <si>
    <t xml:space="preserve">Lo que te deja un cliente nuevo (€ de margen)</t>
  </si>
  <si>
    <t xml:space="preserve">Margen, no facturación. Si el cliente repite, cuenta el margen del primer año.</t>
  </si>
  <si>
    <t xml:space="preserve">Resultado</t>
  </si>
  <si>
    <t xml:space="preserve">Valor</t>
  </si>
  <si>
    <t xml:space="preserve">Qué significa</t>
  </si>
  <si>
    <t xml:space="preserve">Visitas al mes</t>
  </si>
  <si>
    <t xml:space="preserve">Presupuesto entre coste por clic.</t>
  </si>
  <si>
    <t xml:space="preserve">Contactos al mes</t>
  </si>
  <si>
    <t xml:space="preserve">Visitas por conversión de la web.</t>
  </si>
  <si>
    <t xml:space="preserve">Clientes al mes</t>
  </si>
  <si>
    <t xml:space="preserve">Contactos por tasa de cierre.</t>
  </si>
  <si>
    <t xml:space="preserve">Coste por contacto (€)</t>
  </si>
  <si>
    <t xml:space="preserve">Lo que pagas por cada formulario, llamada o WhatsApp.</t>
  </si>
  <si>
    <t xml:space="preserve">Coste por cliente (€)</t>
  </si>
  <si>
    <t xml:space="preserve">Lo que te cuesta conseguir un cliente con anuncios.</t>
  </si>
  <si>
    <t xml:space="preserve">Margen que dejan esos clientes (€)</t>
  </si>
  <si>
    <t xml:space="preserve">Clientes por lo que te deja cada uno.</t>
  </si>
  <si>
    <t xml:space="preserve">Resultado del mes (€)</t>
  </si>
  <si>
    <t xml:space="preserve">Margen menos presupuesto. Positivo: se sostiene.</t>
  </si>
  <si>
    <t xml:space="preserve">Coste por clic máximo para que se sostenga (€)</t>
  </si>
  <si>
    <t xml:space="preserve">Margen por cliente × tasa de cierre × conversión. Si tu clic cuesta más que esto, la campaña pierde dinero con cualquier presupuesto.</t>
  </si>
  <si>
    <t xml:space="preserve">Veredicto</t>
  </si>
  <si>
    <t xml:space="preserve">Verde claro: tus cuatro números (más la tasa de cierre). Todo lo demás se calcula. Los valores que ves son un ejemplo: cámbialos por los tuyos.</t>
  </si>
  <si>
    <t xml:space="preserve">Regla de Nico: si no puedes sostener la inversión tres meses, no entres todavía. Las campañas necesitan datos para optimizarse y los datos necesitan tiempo.</t>
  </si>
  <si>
    <t xml:space="preserve">Tres escenarios con tu presupuesto</t>
  </si>
  <si>
    <t xml:space="preserve">Mismo presupuesto y margen; cambia el coste por clic y la conversión. Se calcula con los datos de la pestaña Calculadora.</t>
  </si>
  <si>
    <t xml:space="preserve">Escenario</t>
  </si>
  <si>
    <t xml:space="preserve">Coste por clic (€)</t>
  </si>
  <si>
    <t xml:space="preserve">Conversión web</t>
  </si>
  <si>
    <t xml:space="preserve">Visitas</t>
  </si>
  <si>
    <t xml:space="preserve">Contactos</t>
  </si>
  <si>
    <t xml:space="preserve">Clientes</t>
  </si>
  <si>
    <t xml:space="preserve">Pesimista</t>
  </si>
  <si>
    <t xml:space="preserve">Base</t>
  </si>
  <si>
    <t xml:space="preserve">Optimista</t>
  </si>
  <si>
    <t xml:space="preserve">Pesimista: clic un 50 % más caro y conversión un 40 % peor. Optimista: clic un 30 % más barato y conversión un 40 % mejor. Si el pesimista no se sostiene, pide un presupuesto que puedas perder.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</si>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</sst>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&quot; €&quot;"/>
    <numFmt numFmtId="166" formatCode="#,##0.00&quot; €&quot;"/>
    <numFmt numFmtId="167" formatCode="0.0%"/>
    <numFmt numFmtId="168" formatCode="0%"/>
    <numFmt numFmtId="169" formatCode="#,##0"/>
    <numFmt numFmtId="170" formatCode="#,##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5" t="s">
        <v>5</v>
      </c>
    </row>
    <row r="8" customFormat="false" ht="23.8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9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6" t="s">
        <v>10</v>
      </c>
      <c r="B5" s="6" t="s">
        <v>11</v>
      </c>
      <c r="C5" s="6" t="s">
        <v>12</v>
      </c>
    </row>
    <row r="6" customFormat="false" ht="23.85" hidden="false" customHeight="false" outlineLevel="0" collapsed="false">
      <c r="A6" s="7" t="s">
        <v>13</v>
      </c>
      <c r="B6" s="8" t="n">
        <v>300</v>
      </c>
      <c r="C6" s="9" t="s">
        <v>14</v>
      </c>
    </row>
    <row r="7" customFormat="false" ht="35.05" hidden="false" customHeight="false" outlineLevel="0" collapsed="false">
      <c r="A7" s="7" t="s">
        <v>15</v>
      </c>
      <c r="B7" s="10" t="n">
        <v>1</v>
      </c>
      <c r="C7" s="9" t="s">
        <v>16</v>
      </c>
    </row>
    <row r="8" customFormat="false" ht="23.85" hidden="false" customHeight="false" outlineLevel="0" collapsed="false">
      <c r="A8" s="7" t="s">
        <v>17</v>
      </c>
      <c r="B8" s="11" t="n">
        <v>0.025</v>
      </c>
      <c r="C8" s="9" t="s">
        <v>18</v>
      </c>
    </row>
    <row r="9" customFormat="false" ht="23.85" hidden="false" customHeight="false" outlineLevel="0" collapsed="false">
      <c r="A9" s="7" t="s">
        <v>19</v>
      </c>
      <c r="B9" s="12" t="n">
        <v>0.33</v>
      </c>
      <c r="C9" s="9" t="s">
        <v>20</v>
      </c>
    </row>
    <row r="10" customFormat="false" ht="23.85" hidden="false" customHeight="false" outlineLevel="0" collapsed="false">
      <c r="A10" s="7" t="s">
        <v>21</v>
      </c>
      <c r="B10" s="8" t="n">
        <v>500</v>
      </c>
      <c r="C10" s="9" t="s">
        <v>22</v>
      </c>
    </row>
    <row r="12" customFormat="false" ht="30" hidden="false" customHeight="true" outlineLevel="0" collapsed="false">
      <c r="A12" s="6" t="s">
        <v>23</v>
      </c>
      <c r="B12" s="6" t="s">
        <v>24</v>
      </c>
      <c r="C12" s="6" t="s">
        <v>25</v>
      </c>
    </row>
    <row r="13" customFormat="false" ht="15" hidden="false" customHeight="false" outlineLevel="0" collapsed="false">
      <c r="A13" s="7" t="s">
        <v>26</v>
      </c>
      <c r="B13" s="13" t="n">
        <f aca="false">IF(B7&gt;0,B6/B7,0)</f>
        <v>300</v>
      </c>
      <c r="C13" s="9" t="s">
        <v>27</v>
      </c>
    </row>
    <row r="14" customFormat="false" ht="15" hidden="false" customHeight="false" outlineLevel="0" collapsed="false">
      <c r="A14" s="7" t="s">
        <v>28</v>
      </c>
      <c r="B14" s="14" t="n">
        <f aca="false">B13*B8</f>
        <v>7.5</v>
      </c>
      <c r="C14" s="9" t="s">
        <v>29</v>
      </c>
    </row>
    <row r="15" customFormat="false" ht="15" hidden="false" customHeight="false" outlineLevel="0" collapsed="false">
      <c r="A15" s="7" t="s">
        <v>30</v>
      </c>
      <c r="B15" s="14" t="n">
        <f aca="false">B14*B9</f>
        <v>2.475</v>
      </c>
      <c r="C15" s="9" t="s">
        <v>31</v>
      </c>
    </row>
    <row r="16" customFormat="false" ht="15" hidden="false" customHeight="false" outlineLevel="0" collapsed="false">
      <c r="A16" s="7" t="s">
        <v>32</v>
      </c>
      <c r="B16" s="15" t="n">
        <f aca="false">IF(B14&gt;0,B6/B14,0)</f>
        <v>40</v>
      </c>
      <c r="C16" s="9" t="s">
        <v>33</v>
      </c>
    </row>
    <row r="17" customFormat="false" ht="15" hidden="false" customHeight="false" outlineLevel="0" collapsed="false">
      <c r="A17" s="7" t="s">
        <v>34</v>
      </c>
      <c r="B17" s="15" t="n">
        <f aca="false">IF(B15&gt;0,B6/B15,0)</f>
        <v>121.212121212121</v>
      </c>
      <c r="C17" s="9" t="s">
        <v>35</v>
      </c>
    </row>
    <row r="18" customFormat="false" ht="15" hidden="false" customHeight="false" outlineLevel="0" collapsed="false">
      <c r="A18" s="7" t="s">
        <v>36</v>
      </c>
      <c r="B18" s="16" t="n">
        <f aca="false">B15*B10</f>
        <v>1237.5</v>
      </c>
      <c r="C18" s="9" t="s">
        <v>37</v>
      </c>
    </row>
    <row r="19" customFormat="false" ht="15" hidden="false" customHeight="false" outlineLevel="0" collapsed="false">
      <c r="A19" s="7" t="s">
        <v>38</v>
      </c>
      <c r="B19" s="16" t="n">
        <f aca="false">B18-B6</f>
        <v>937.5</v>
      </c>
      <c r="C19" s="9" t="s">
        <v>39</v>
      </c>
    </row>
    <row r="20" customFormat="false" ht="23.85" hidden="false" customHeight="false" outlineLevel="0" collapsed="false">
      <c r="A20" s="7" t="s">
        <v>40</v>
      </c>
      <c r="B20" s="15" t="n">
        <f aca="false">B10*B9*B8</f>
        <v>4.125</v>
      </c>
      <c r="C20" s="9" t="s">
        <v>41</v>
      </c>
    </row>
    <row r="21" customFormat="false" ht="35.05" hidden="false" customHeight="false" outlineLevel="0" collapsed="false">
      <c r="A21" s="7" t="s">
        <v>42</v>
      </c>
      <c r="B21" s="7" t="str">
        <f aca="false">IF(B19&gt;0,"Se sostiene: cada euro vuelve con margen",IF(B19=0,"Empate: revisa la conversión de la web antes de subir presupuesto","No se sostiene: arregla el destino o la oferta antes de pagar por tráfico"))</f>
        <v>Se sostiene: cada euro vuelve con margen</v>
      </c>
      <c r="C21" s="9"/>
    </row>
    <row r="23" customFormat="false" ht="15" hidden="false" customHeight="false" outlineLevel="0" collapsed="false">
      <c r="A23" s="17" t="s">
        <v>43</v>
      </c>
    </row>
    <row r="24" customFormat="false" ht="15" hidden="false" customHeight="false" outlineLevel="0" collapsed="false">
      <c r="A24" s="17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0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8" min="7" style="0" width="18"/>
  </cols>
  <sheetData>
    <row r="1" customFormat="false" ht="19.7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46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6" t="s">
        <v>47</v>
      </c>
      <c r="B5" s="6" t="s">
        <v>48</v>
      </c>
      <c r="C5" s="6" t="s">
        <v>49</v>
      </c>
      <c r="D5" s="6" t="s">
        <v>50</v>
      </c>
      <c r="E5" s="6" t="s">
        <v>51</v>
      </c>
      <c r="F5" s="6" t="s">
        <v>52</v>
      </c>
      <c r="G5" s="6" t="s">
        <v>34</v>
      </c>
      <c r="H5" s="6" t="s">
        <v>38</v>
      </c>
    </row>
    <row r="6" customFormat="false" ht="15" hidden="false" customHeight="false" outlineLevel="0" collapsed="false">
      <c r="A6" s="9" t="s">
        <v>53</v>
      </c>
      <c r="B6" s="18" t="n">
        <f aca="false">Calculadora!$B$7*1.5</f>
        <v>1.5</v>
      </c>
      <c r="C6" s="19" t="n">
        <f aca="false">Calculadora!$B$8*0.6</f>
        <v>0.015</v>
      </c>
      <c r="D6" s="20" t="n">
        <f aca="false">IF(B6&gt;0,Calculadora!$B$6/B6,0)</f>
        <v>200</v>
      </c>
      <c r="E6" s="21" t="n">
        <f aca="false">D6*C6</f>
        <v>3</v>
      </c>
      <c r="F6" s="21" t="n">
        <f aca="false">E6*Calculadora!$B$9</f>
        <v>0.99</v>
      </c>
      <c r="G6" s="18" t="n">
        <f aca="false">IF(F6&gt;0,Calculadora!$B$6/F6,0)</f>
        <v>303.030303030303</v>
      </c>
      <c r="H6" s="22" t="n">
        <f aca="false">F6*Calculadora!$B$10-Calculadora!$B$6</f>
        <v>195</v>
      </c>
    </row>
    <row r="7" customFormat="false" ht="15" hidden="false" customHeight="false" outlineLevel="0" collapsed="false">
      <c r="A7" s="9" t="s">
        <v>54</v>
      </c>
      <c r="B7" s="18" t="n">
        <f aca="false">Calculadora!$B$7</f>
        <v>1</v>
      </c>
      <c r="C7" s="19" t="n">
        <f aca="false">Calculadora!$B$8</f>
        <v>0.025</v>
      </c>
      <c r="D7" s="20" t="n">
        <f aca="false">IF(B7&gt;0,Calculadora!$B$6/B7,0)</f>
        <v>300</v>
      </c>
      <c r="E7" s="21" t="n">
        <f aca="false">D7*C7</f>
        <v>7.5</v>
      </c>
      <c r="F7" s="21" t="n">
        <f aca="false">E7*Calculadora!$B$9</f>
        <v>2.475</v>
      </c>
      <c r="G7" s="18" t="n">
        <f aca="false">IF(F7&gt;0,Calculadora!$B$6/F7,0)</f>
        <v>121.212121212121</v>
      </c>
      <c r="H7" s="22" t="n">
        <f aca="false">F7*Calculadora!$B$10-Calculadora!$B$6</f>
        <v>937.5</v>
      </c>
    </row>
    <row r="8" customFormat="false" ht="15" hidden="false" customHeight="false" outlineLevel="0" collapsed="false">
      <c r="A8" s="9" t="s">
        <v>55</v>
      </c>
      <c r="B8" s="18" t="n">
        <f aca="false">Calculadora!$B$7*0.7</f>
        <v>0.7</v>
      </c>
      <c r="C8" s="19" t="n">
        <f aca="false">Calculadora!$B$8*1.4</f>
        <v>0.035</v>
      </c>
      <c r="D8" s="20" t="n">
        <f aca="false">IF(B8&gt;0,Calculadora!$B$6/B8,0)</f>
        <v>428.571428571429</v>
      </c>
      <c r="E8" s="21" t="n">
        <f aca="false">D8*C8</f>
        <v>15</v>
      </c>
      <c r="F8" s="21" t="n">
        <f aca="false">E8*Calculadora!$B$9</f>
        <v>4.95</v>
      </c>
      <c r="G8" s="18" t="n">
        <f aca="false">IF(F8&gt;0,Calculadora!$B$6/F8,0)</f>
        <v>60.6060606060606</v>
      </c>
      <c r="H8" s="22" t="n">
        <f aca="false">F8*Calculadora!$B$10-Calculadora!$B$6</f>
        <v>2175</v>
      </c>
    </row>
    <row r="10" customFormat="false" ht="15" hidden="false" customHeight="false" outlineLevel="0" collapsed="false">
      <c r="A10" s="17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23" t="s">
        <v>59</v>
      </c>
    </row>
    <row r="6" customFormat="false" ht="23.85" hidden="false" customHeight="false" outlineLevel="0" collapsed="false">
      <c r="A6" s="24" t="s">
        <v>60</v>
      </c>
    </row>
    <row r="7" customFormat="false" ht="15" hidden="false" customHeight="false" outlineLevel="0" collapsed="false">
      <c r="A7" s="25" t="s">
        <v>61</v>
      </c>
    </row>
    <row r="8" customFormat="false" ht="15" hidden="false" customHeight="false" outlineLevel="0" collapsed="false">
      <c r="A8" s="24"/>
    </row>
    <row r="9" customFormat="false" ht="15" hidden="false" customHeight="false" outlineLevel="0" collapsed="false">
      <c r="A9" s="23" t="s">
        <v>62</v>
      </c>
    </row>
    <row r="10" customFormat="false" ht="23.85" hidden="false" customHeight="false" outlineLevel="0" collapsed="false">
      <c r="A10" s="24" t="s">
        <v>63</v>
      </c>
    </row>
    <row r="11" customFormat="false" ht="15" hidden="false" customHeight="false" outlineLevel="0" collapsed="false">
      <c r="A11" s="25" t="s">
        <v>64</v>
      </c>
    </row>
    <row r="12" customFormat="false" ht="15" hidden="false" customHeight="false" outlineLevel="0" collapsed="false">
      <c r="A12" s="24"/>
    </row>
    <row r="13" customFormat="false" ht="15" hidden="false" customHeight="false" outlineLevel="0" collapsed="false">
      <c r="A13" s="24" t="s">
        <v>65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